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D:\Dokumenty Harcerstwo\KH\Współzawodnictwo Hufca\"/>
    </mc:Choice>
  </mc:AlternateContent>
  <xr:revisionPtr revIDLastSave="0" documentId="13_ncr:1_{80C89FDA-2246-424C-B7FF-77E40120162F}" xr6:coauthVersionLast="46" xr6:coauthVersionMax="46" xr10:uidLastSave="{00000000-0000-0000-0000-000000000000}"/>
  <bookViews>
    <workbookView xWindow="-120" yWindow="-120" windowWidth="29040" windowHeight="15840" xr2:uid="{D7FC0806-CB64-4B97-AB47-18EE569C8769}"/>
  </bookViews>
  <sheets>
    <sheet name="Arkusz1" sheetId="1" r:id="rId1"/>
    <sheet name="Arkusz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2" i="1" l="1"/>
  <c r="C95" i="1"/>
  <c r="C98" i="1"/>
  <c r="C28" i="1"/>
  <c r="C33" i="1"/>
  <c r="C51" i="1"/>
  <c r="C53" i="1"/>
  <c r="C52" i="1"/>
  <c r="C50" i="1"/>
  <c r="C49" i="1"/>
  <c r="C48" i="1"/>
  <c r="C47" i="1"/>
  <c r="C40" i="1"/>
  <c r="C45" i="1"/>
  <c r="C44" i="1"/>
  <c r="C43" i="1"/>
  <c r="C42" i="1"/>
  <c r="C41" i="1"/>
  <c r="C38" i="1"/>
  <c r="C37" i="1"/>
  <c r="C36" i="1"/>
  <c r="C35" i="1"/>
  <c r="C34" i="1"/>
  <c r="C30" i="1"/>
  <c r="C29" i="1"/>
  <c r="C31" i="1"/>
  <c r="C122" i="1"/>
  <c r="C118" i="1"/>
  <c r="C114" i="1"/>
  <c r="C110" i="1"/>
  <c r="C106" i="1"/>
  <c r="C102" i="1"/>
  <c r="C88" i="1"/>
  <c r="C84" i="1"/>
  <c r="C80" i="1"/>
  <c r="C76" i="1"/>
  <c r="C73" i="1"/>
  <c r="C70" i="1"/>
  <c r="C65" i="1"/>
  <c r="C61" i="1"/>
  <c r="C57" i="1"/>
  <c r="C23" i="1"/>
  <c r="C19" i="1"/>
  <c r="C15" i="1"/>
  <c r="C11" i="1"/>
  <c r="C125" i="1" l="1"/>
</calcChain>
</file>

<file path=xl/sharedStrings.xml><?xml version="1.0" encoding="utf-8"?>
<sst xmlns="http://schemas.openxmlformats.org/spreadsheetml/2006/main" count="133" uniqueCount="83">
  <si>
    <t>ZUCHOWA</t>
  </si>
  <si>
    <t>HARCERSKA</t>
  </si>
  <si>
    <t>WĘDROWNICZA</t>
  </si>
  <si>
    <t>WIELOPOZIOMOWA</t>
  </si>
  <si>
    <t>UDZIAŁ W ŻYCIU HUFCA</t>
  </si>
  <si>
    <t>Punkty</t>
  </si>
  <si>
    <t>Opis (nazwy imprez)</t>
  </si>
  <si>
    <t>Linki lub nazwy plików z załącznikami potwierdzajacymi udział</t>
  </si>
  <si>
    <t>DZIAŁANIE</t>
  </si>
  <si>
    <t xml:space="preserve">Liczba </t>
  </si>
  <si>
    <t>2. Praca na rzecz Harcerskiego Ośrodka Obozowego „Lubianka”</t>
  </si>
  <si>
    <t>1. Uczestnictwo w imprezie organizowanej przez Hufiec (min. 4 osoby z środowiska)</t>
  </si>
  <si>
    <t>Daty</t>
  </si>
  <si>
    <t>3. Praca na rzecz budynku Hufca</t>
  </si>
  <si>
    <t>4. Pomoc w organizacji imprezy Hufcowej (min. 3 osoby)</t>
  </si>
  <si>
    <t>Opis (nazwa imprezy,data, osoba koordynująca)</t>
  </si>
  <si>
    <t>PRACA Z UŻYCIEM INSTRUMENTÓW METODYCZNYCH</t>
  </si>
  <si>
    <t>Zakończona próba zucha</t>
  </si>
  <si>
    <t>Zdobyta sprawność zuchowa zespołowa</t>
  </si>
  <si>
    <t>Zdobyta sprawność zuchowa indywidualna</t>
  </si>
  <si>
    <t>Zakończona próba harcerza</t>
  </si>
  <si>
    <t xml:space="preserve">Zrealizowane zadanie zespołowe </t>
  </si>
  <si>
    <t>Zrealizowany projekt staszoharcerski</t>
  </si>
  <si>
    <t>Zakończona próba wędrownicza</t>
  </si>
  <si>
    <t>Zdobyty znak służby</t>
  </si>
  <si>
    <t>Zuchowe</t>
  </si>
  <si>
    <t>Liczba w danym okresie sprawozdawczym</t>
  </si>
  <si>
    <t>Harcerskie</t>
  </si>
  <si>
    <t xml:space="preserve">Wędrownicze </t>
  </si>
  <si>
    <t>Zdobyta gwiazdka zuchowa (całkowita liczba)</t>
  </si>
  <si>
    <t>Zdobyta sprawność trzygwiazdkowa</t>
  </si>
  <si>
    <t>Zdobyta sprawność mistrzowska</t>
  </si>
  <si>
    <t>PRACA NA RZECZ ŚRODOWISK LOKALNYCH</t>
  </si>
  <si>
    <t xml:space="preserve">1. Działalność woluntarystyczna na rzecz ogólnie pojętego pożytku publicznego oraz/i pomocy potrzebującym </t>
  </si>
  <si>
    <t>Opis (nazwa + data)</t>
  </si>
  <si>
    <t>Nazwy ząłączonych rozkazów drużyny potwierdzajace przyznane stopnie/sprawności itd.</t>
  </si>
  <si>
    <t xml:space="preserve">3. Organizacja wydarzenia skierowanego do środowiska lokalnego </t>
  </si>
  <si>
    <t>Linki lub nazwy plików z załącznikami potwierdzajacymi organizację</t>
  </si>
  <si>
    <t>Linki lub nazwy plików z załącznikami potwierdzajacymi współorganizację</t>
  </si>
  <si>
    <t>2. Pomoc w organizacji wydarzenia lokalnej władzy administracyjnej bądź innej NGO (min. 4 osoby)</t>
  </si>
  <si>
    <t>KSZTAŁCENIE I PRACA Z KADRĄ</t>
  </si>
  <si>
    <t>Opis (imie i nazwisko uczestnika)</t>
  </si>
  <si>
    <t>Opis (imie i nazwisko uczestnika, nr dyplomu)</t>
  </si>
  <si>
    <t>1. Udział w warsztatach/krótkiej formie szkoleniowej  ZKK Hufca Starachowice</t>
  </si>
  <si>
    <t>2. Udział w kursie ZKK Hufca Starachowice</t>
  </si>
  <si>
    <t>Nazwy plików z załącznikami do skanów dyplomów</t>
  </si>
  <si>
    <t>3. Udział w kursie organizowanym przez inny Hufiec</t>
  </si>
  <si>
    <t>4. Udział w warsztatach/krótkiej formie szkoleniowej  na poziomie Chorągwi bądź GK</t>
  </si>
  <si>
    <t>5. Udział w kursie organizowanym na poziomie Chorągwi bądź GK</t>
  </si>
  <si>
    <t>6. Udział w kursie organizowanym specjalistycznym powiązanym z działaniem drużyny i praca wychowawczą</t>
  </si>
  <si>
    <t>7. Zdobyty stopień przewodnik/przewodniczka</t>
  </si>
  <si>
    <t>Opis (imie i nazwisko uczestnika, nr rozkazku )</t>
  </si>
  <si>
    <t>8. Zdobyty stopień podharcmistrza/podharcmistrzyni</t>
  </si>
  <si>
    <t>8. Zdobyty stopień harcmistrza/harcmistrzyni</t>
  </si>
  <si>
    <t>Aktywność wyjazdowa</t>
  </si>
  <si>
    <t>1. Uczestnictwo w imprezie organizowanej przez inny Hufiec (min. 3 osoby z środowiska)</t>
  </si>
  <si>
    <t>2. Uczestnictwo w imprezie organizowanej na poziomie Chorągwi (min. 3 osoby z środowiska)</t>
  </si>
  <si>
    <t>3. Uczestnictwo w imprezie organizowanej na poziomie GK (min. 3 osoby z środowiska)</t>
  </si>
  <si>
    <t>4. Forma pracy drużyny poza powiatem starachowickim i dłuższa niż jeden dzień (min. 4 osoby z środowiska)</t>
  </si>
  <si>
    <t>Opis (data, nazwa miejsca, froma pracy)</t>
  </si>
  <si>
    <t>Linki lub nazwy plików z załącznikami potwierdzajacymi wyjazd</t>
  </si>
  <si>
    <t>Opis (data, nazwa miejsca)</t>
  </si>
  <si>
    <t>5. Zimowisko (min. 5 osoby z środowiska)</t>
  </si>
  <si>
    <t>6. Obóz/kolonia (min. 5 osoby z środowiska)</t>
  </si>
  <si>
    <t>Nazwa jednostki:</t>
  </si>
  <si>
    <t>Drużynowy/drużynowa:</t>
  </si>
  <si>
    <t>Metodyka:</t>
  </si>
  <si>
    <t>Zdobyta sprawność jednogwiazdkowa</t>
  </si>
  <si>
    <t>Zdobyta sprawność dwugwiazdkowka</t>
  </si>
  <si>
    <t>Zdobyty stopień harcerski - młodzik/ochotniczka</t>
  </si>
  <si>
    <t>Zdobyty stopień harcerski - wywiadowca/tropicielka</t>
  </si>
  <si>
    <t>Zdobyty stopień harcerski - odkrywca/pionierka</t>
  </si>
  <si>
    <t>Zdobyty stopień harcerski - ćwik/samarytanka</t>
  </si>
  <si>
    <t>Zdobyty stopień harcerski - Harcerz Orli/Harcerka Orla</t>
  </si>
  <si>
    <t>Zdobyty stopień harcerski - Harcerz Rzeczypospolitej/Harcerka Rzeczypospolitej</t>
  </si>
  <si>
    <t>DANE INFORMACYJNE</t>
  </si>
  <si>
    <t>Okres od do</t>
  </si>
  <si>
    <t>STARSZOHARCERSKA</t>
  </si>
  <si>
    <t>Starszoharcerskie</t>
  </si>
  <si>
    <t>SUMA</t>
  </si>
  <si>
    <t>2 Drużyna Harcerzy im. Mariana Langiewicza</t>
  </si>
  <si>
    <t>phm. Paweł Lesiak</t>
  </si>
  <si>
    <t>31.06.2021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</si>
</sst>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2" fillId="0" borderId="0" xfId="0" applyNumberFormat="1" applyFont="1" applyAlignment="1">
      <alignment horizontal="center"/>
    </xf>
    <xf numFmtId="14" fontId="1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4" fontId="0" fillId="3" borderId="0" xfId="0" applyNumberFormat="1" applyFill="1"/>
    <xf numFmtId="0" fontId="4" fillId="3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0" fillId="4" borderId="2" xfId="0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wrapText="1"/>
    </xf>
    <xf numFmtId="164" fontId="0" fillId="4" borderId="2" xfId="0" applyNumberFormat="1" applyFill="1" applyBorder="1"/>
    <xf numFmtId="0" fontId="1" fillId="4" borderId="2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164" fontId="0" fillId="2" borderId="2" xfId="0" applyNumberFormat="1" applyFill="1" applyBorder="1"/>
    <xf numFmtId="49" fontId="0" fillId="4" borderId="1" xfId="0" applyNumberFormat="1" applyFont="1" applyFill="1" applyBorder="1" applyAlignment="1" applyProtection="1">
      <alignment wrapText="1"/>
      <protection locked="0"/>
    </xf>
    <xf numFmtId="14" fontId="2" fillId="4" borderId="1" xfId="0" applyNumberFormat="1" applyFont="1" applyFill="1" applyBorder="1" applyAlignment="1" applyProtection="1">
      <alignment horizontal="center"/>
      <protection locked="0"/>
    </xf>
    <xf numFmtId="1" fontId="0" fillId="4" borderId="2" xfId="0" applyNumberFormat="1" applyFill="1" applyBorder="1" applyProtection="1">
      <protection locked="0"/>
    </xf>
    <xf numFmtId="49" fontId="0" fillId="4" borderId="2" xfId="0" applyNumberFormat="1" applyFill="1" applyBorder="1" applyAlignment="1" applyProtection="1">
      <alignment wrapText="1"/>
      <protection locked="0"/>
    </xf>
    <xf numFmtId="49" fontId="0" fillId="4" borderId="2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3" fillId="0" borderId="0" xfId="0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22" fmlaLink="$C$4" fmlaRange="Arkusz2!$A$1:$A$5" noThreeD="1" sel="5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9525</xdr:rowOff>
        </xdr:from>
        <xdr:to>
          <xdr:col>1</xdr:col>
          <xdr:colOff>3476625</xdr:colOff>
          <xdr:row>3</xdr:row>
          <xdr:rowOff>180975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355A-6C0B-44B0-B672-BE7005CE2038}">
  <sheetPr codeName="Arkusz1"/>
  <dimension ref="A1:C125"/>
  <sheetViews>
    <sheetView showGridLines="0" tabSelected="1" topLeftCell="A100" workbookViewId="0">
      <selection activeCell="A14" sqref="A14:B14"/>
    </sheetView>
  </sheetViews>
  <sheetFormatPr defaultRowHeight="15" x14ac:dyDescent="0.25"/>
  <cols>
    <col min="1" max="1" width="47.42578125" customWidth="1"/>
    <col min="2" max="2" width="52.28515625" customWidth="1"/>
    <col min="3" max="3" width="12.85546875" customWidth="1"/>
    <col min="4" max="4" width="15.42578125" customWidth="1"/>
  </cols>
  <sheetData>
    <row r="1" spans="1:3" x14ac:dyDescent="0.25">
      <c r="A1" s="12" t="s">
        <v>75</v>
      </c>
      <c r="B1" s="12"/>
    </row>
    <row r="2" spans="1:3" x14ac:dyDescent="0.25">
      <c r="A2" s="13" t="s">
        <v>64</v>
      </c>
      <c r="B2" s="24" t="s">
        <v>80</v>
      </c>
    </row>
    <row r="3" spans="1:3" x14ac:dyDescent="0.25">
      <c r="A3" s="13" t="s">
        <v>65</v>
      </c>
      <c r="B3" s="24" t="s">
        <v>81</v>
      </c>
    </row>
    <row r="4" spans="1:3" x14ac:dyDescent="0.25">
      <c r="A4" s="13" t="s">
        <v>66</v>
      </c>
      <c r="B4" s="29"/>
      <c r="C4" s="30">
        <v>5</v>
      </c>
    </row>
    <row r="5" spans="1:3" x14ac:dyDescent="0.25">
      <c r="A5" s="14" t="s">
        <v>76</v>
      </c>
      <c r="B5" s="14"/>
    </row>
    <row r="6" spans="1:3" x14ac:dyDescent="0.25">
      <c r="A6" s="25">
        <v>44260</v>
      </c>
      <c r="B6" s="25" t="s">
        <v>82</v>
      </c>
    </row>
    <row r="7" spans="1:3" x14ac:dyDescent="0.25">
      <c r="A7" s="1"/>
      <c r="B7" s="1"/>
    </row>
    <row r="8" spans="1:3" x14ac:dyDescent="0.25">
      <c r="A8" s="2" t="s">
        <v>8</v>
      </c>
      <c r="B8" s="3"/>
      <c r="C8" s="4" t="s">
        <v>5</v>
      </c>
    </row>
    <row r="9" spans="1:3" x14ac:dyDescent="0.25">
      <c r="A9" s="5" t="s">
        <v>4</v>
      </c>
      <c r="B9" s="5"/>
      <c r="C9" s="6"/>
    </row>
    <row r="10" spans="1:3" x14ac:dyDescent="0.25">
      <c r="A10" s="15" t="s">
        <v>11</v>
      </c>
      <c r="B10" s="15"/>
      <c r="C10" s="16"/>
    </row>
    <row r="11" spans="1:3" x14ac:dyDescent="0.25">
      <c r="A11" s="17" t="s">
        <v>9</v>
      </c>
      <c r="B11" s="26"/>
      <c r="C11" s="16">
        <f>2*B11</f>
        <v>0</v>
      </c>
    </row>
    <row r="12" spans="1:3" x14ac:dyDescent="0.25">
      <c r="A12" s="17" t="s">
        <v>6</v>
      </c>
      <c r="B12" s="27"/>
      <c r="C12" s="16"/>
    </row>
    <row r="13" spans="1:3" ht="30" x14ac:dyDescent="0.25">
      <c r="A13" s="18" t="s">
        <v>7</v>
      </c>
      <c r="B13" s="27"/>
      <c r="C13" s="16"/>
    </row>
    <row r="14" spans="1:3" x14ac:dyDescent="0.25">
      <c r="A14" s="15" t="s">
        <v>10</v>
      </c>
      <c r="B14" s="15"/>
      <c r="C14" s="16"/>
    </row>
    <row r="15" spans="1:3" x14ac:dyDescent="0.25">
      <c r="A15" s="17" t="s">
        <v>9</v>
      </c>
      <c r="B15" s="26"/>
      <c r="C15" s="16">
        <f>2*B15</f>
        <v>0</v>
      </c>
    </row>
    <row r="16" spans="1:3" x14ac:dyDescent="0.25">
      <c r="A16" s="17" t="s">
        <v>12</v>
      </c>
      <c r="B16" s="27"/>
      <c r="C16" s="16"/>
    </row>
    <row r="17" spans="1:3" ht="30" x14ac:dyDescent="0.25">
      <c r="A17" s="18" t="s">
        <v>7</v>
      </c>
      <c r="B17" s="27"/>
      <c r="C17" s="16"/>
    </row>
    <row r="18" spans="1:3" x14ac:dyDescent="0.25">
      <c r="A18" s="15" t="s">
        <v>13</v>
      </c>
      <c r="B18" s="15"/>
      <c r="C18" s="16"/>
    </row>
    <row r="19" spans="1:3" x14ac:dyDescent="0.25">
      <c r="A19" s="17" t="s">
        <v>9</v>
      </c>
      <c r="B19" s="26"/>
      <c r="C19" s="16">
        <f>2*B19</f>
        <v>0</v>
      </c>
    </row>
    <row r="20" spans="1:3" x14ac:dyDescent="0.25">
      <c r="A20" s="17" t="s">
        <v>12</v>
      </c>
      <c r="B20" s="27"/>
      <c r="C20" s="16"/>
    </row>
    <row r="21" spans="1:3" ht="30" x14ac:dyDescent="0.25">
      <c r="A21" s="18" t="s">
        <v>7</v>
      </c>
      <c r="B21" s="27"/>
      <c r="C21" s="16"/>
    </row>
    <row r="22" spans="1:3" x14ac:dyDescent="0.25">
      <c r="A22" s="15" t="s">
        <v>14</v>
      </c>
      <c r="B22" s="15"/>
      <c r="C22" s="16"/>
    </row>
    <row r="23" spans="1:3" x14ac:dyDescent="0.25">
      <c r="A23" s="17" t="s">
        <v>9</v>
      </c>
      <c r="B23" s="26"/>
      <c r="C23" s="16">
        <f>3*B23</f>
        <v>0</v>
      </c>
    </row>
    <row r="24" spans="1:3" x14ac:dyDescent="0.25">
      <c r="A24" s="17" t="s">
        <v>15</v>
      </c>
      <c r="B24" s="27"/>
      <c r="C24" s="16"/>
    </row>
    <row r="25" spans="1:3" ht="30" x14ac:dyDescent="0.25">
      <c r="A25" s="18" t="s">
        <v>7</v>
      </c>
      <c r="B25" s="27"/>
      <c r="C25" s="16"/>
    </row>
    <row r="26" spans="1:3" x14ac:dyDescent="0.25">
      <c r="A26" s="5" t="s">
        <v>16</v>
      </c>
      <c r="B26" s="7"/>
      <c r="C26" s="6"/>
    </row>
    <row r="27" spans="1:3" x14ac:dyDescent="0.25">
      <c r="A27" s="8" t="s">
        <v>25</v>
      </c>
      <c r="B27" s="9" t="s">
        <v>26</v>
      </c>
      <c r="C27" s="6"/>
    </row>
    <row r="28" spans="1:3" x14ac:dyDescent="0.25">
      <c r="A28" s="18" t="s">
        <v>17</v>
      </c>
      <c r="B28" s="26"/>
      <c r="C28" s="19">
        <f>IF($C$4=1,B28*1,B28*0.5)</f>
        <v>0</v>
      </c>
    </row>
    <row r="29" spans="1:3" x14ac:dyDescent="0.25">
      <c r="A29" s="18" t="s">
        <v>18</v>
      </c>
      <c r="B29" s="26"/>
      <c r="C29" s="19">
        <f>IF($C$4=1,B29*2,B29*1)</f>
        <v>0</v>
      </c>
    </row>
    <row r="30" spans="1:3" x14ac:dyDescent="0.25">
      <c r="A30" s="18" t="s">
        <v>19</v>
      </c>
      <c r="B30" s="26"/>
      <c r="C30" s="19">
        <f>IF($C$4=1,B30*2,B30*1)</f>
        <v>0</v>
      </c>
    </row>
    <row r="31" spans="1:3" x14ac:dyDescent="0.25">
      <c r="A31" s="18" t="s">
        <v>29</v>
      </c>
      <c r="B31" s="26"/>
      <c r="C31" s="19">
        <f t="shared" ref="C31" si="0">IF($C$4=1,B31*1,B31*0.5)</f>
        <v>0</v>
      </c>
    </row>
    <row r="32" spans="1:3" x14ac:dyDescent="0.25">
      <c r="A32" s="11" t="s">
        <v>27</v>
      </c>
      <c r="B32" s="10"/>
      <c r="C32" s="6"/>
    </row>
    <row r="33" spans="1:3" x14ac:dyDescent="0.25">
      <c r="A33" s="18" t="s">
        <v>20</v>
      </c>
      <c r="B33" s="26"/>
      <c r="C33" s="19">
        <f>IF(OR($C$4=2,$C$4=5),B33*1,B33*0.5)</f>
        <v>0</v>
      </c>
    </row>
    <row r="34" spans="1:3" x14ac:dyDescent="0.25">
      <c r="A34" s="18" t="s">
        <v>67</v>
      </c>
      <c r="B34" s="26"/>
      <c r="C34" s="19">
        <f t="shared" ref="C33:C38" si="1">IF(OR($C$4=2,$C$4=5),B34*1,B34*0.5)</f>
        <v>0</v>
      </c>
    </row>
    <row r="35" spans="1:3" x14ac:dyDescent="0.25">
      <c r="A35" s="18" t="s">
        <v>68</v>
      </c>
      <c r="B35" s="26"/>
      <c r="C35" s="19">
        <f>IF(OR($C$4=2,$C$4=5),B35*2,B35*1)</f>
        <v>0</v>
      </c>
    </row>
    <row r="36" spans="1:3" x14ac:dyDescent="0.25">
      <c r="A36" s="18" t="s">
        <v>69</v>
      </c>
      <c r="B36" s="26"/>
      <c r="C36" s="19">
        <f>IF(OR($C$4=2,$C$4=5),B36*2,B36*1)</f>
        <v>0</v>
      </c>
    </row>
    <row r="37" spans="1:3" ht="14.25" customHeight="1" x14ac:dyDescent="0.25">
      <c r="A37" s="18" t="s">
        <v>70</v>
      </c>
      <c r="B37" s="26"/>
      <c r="C37" s="19">
        <f>IF(OR($C$4=2,$C$4=5),B37*3,B37*1.5)</f>
        <v>0</v>
      </c>
    </row>
    <row r="38" spans="1:3" x14ac:dyDescent="0.25">
      <c r="A38" s="18" t="s">
        <v>21</v>
      </c>
      <c r="B38" s="26"/>
      <c r="C38" s="19">
        <f>IF(OR($C$4=2,$C$4=5),B38*4,B38*2)</f>
        <v>0</v>
      </c>
    </row>
    <row r="39" spans="1:3" x14ac:dyDescent="0.25">
      <c r="A39" s="11" t="s">
        <v>78</v>
      </c>
      <c r="B39" s="6"/>
      <c r="C39" s="6"/>
    </row>
    <row r="40" spans="1:3" x14ac:dyDescent="0.25">
      <c r="A40" s="18" t="s">
        <v>20</v>
      </c>
      <c r="B40" s="26"/>
      <c r="C40" s="19">
        <f>IF(OR($C$4=3,$C$4=5),B40*1,B40*0.5)</f>
        <v>0</v>
      </c>
    </row>
    <row r="41" spans="1:3" x14ac:dyDescent="0.25">
      <c r="A41" s="18" t="s">
        <v>68</v>
      </c>
      <c r="B41" s="26"/>
      <c r="C41" s="19">
        <f>IF(OR($C$4=3,$C$4=5),B41*2,B41*1)</f>
        <v>0</v>
      </c>
    </row>
    <row r="42" spans="1:3" x14ac:dyDescent="0.25">
      <c r="A42" s="18" t="s">
        <v>30</v>
      </c>
      <c r="B42" s="26"/>
      <c r="C42" s="19">
        <f>IF(OR($C$4=3,$C$4=5),B42*3,B42*1.5)</f>
        <v>0</v>
      </c>
    </row>
    <row r="43" spans="1:3" x14ac:dyDescent="0.25">
      <c r="A43" s="18" t="s">
        <v>71</v>
      </c>
      <c r="B43" s="26"/>
      <c r="C43" s="19">
        <f>IF(OR($C$4=3,$C$4=5),B43*3,B43*1.5)</f>
        <v>0</v>
      </c>
    </row>
    <row r="44" spans="1:3" x14ac:dyDescent="0.25">
      <c r="A44" s="18" t="s">
        <v>72</v>
      </c>
      <c r="B44" s="26"/>
      <c r="C44" s="19">
        <f>IF(OR($C$4=3,$C$4=5),B44*4,B44*2)</f>
        <v>0</v>
      </c>
    </row>
    <row r="45" spans="1:3" x14ac:dyDescent="0.25">
      <c r="A45" s="18" t="s">
        <v>22</v>
      </c>
      <c r="B45" s="26"/>
      <c r="C45" s="19">
        <f>IF(OR($C$4=3,$C$4=5),B45*5,B45*2.5)</f>
        <v>0</v>
      </c>
    </row>
    <row r="46" spans="1:3" x14ac:dyDescent="0.25">
      <c r="A46" s="11" t="s">
        <v>28</v>
      </c>
      <c r="B46" s="6"/>
      <c r="C46" s="6"/>
    </row>
    <row r="47" spans="1:3" x14ac:dyDescent="0.25">
      <c r="A47" s="18" t="s">
        <v>20</v>
      </c>
      <c r="B47" s="26"/>
      <c r="C47" s="19">
        <f>IF(OR($C$4=4,$C$4=5),B47*1,B47*0.5)</f>
        <v>0</v>
      </c>
    </row>
    <row r="48" spans="1:3" x14ac:dyDescent="0.25">
      <c r="A48" s="18" t="s">
        <v>23</v>
      </c>
      <c r="B48" s="26"/>
      <c r="C48" s="19">
        <f>IF(OR($C$4=4,$C$4=5),B48*3,B48*1.5)</f>
        <v>0</v>
      </c>
    </row>
    <row r="49" spans="1:3" x14ac:dyDescent="0.25">
      <c r="A49" s="18" t="s">
        <v>30</v>
      </c>
      <c r="B49" s="26"/>
      <c r="C49" s="19">
        <f>IF(OR($C$4=4,$C$4=5),B49*4,B49*2)</f>
        <v>0</v>
      </c>
    </row>
    <row r="50" spans="1:3" x14ac:dyDescent="0.25">
      <c r="A50" s="18" t="s">
        <v>31</v>
      </c>
      <c r="B50" s="26"/>
      <c r="C50" s="19">
        <f>IF(OR($C$4=4,$C$4=5),B50*6,B50*3)</f>
        <v>0</v>
      </c>
    </row>
    <row r="51" spans="1:3" ht="30" x14ac:dyDescent="0.25">
      <c r="A51" s="18" t="s">
        <v>73</v>
      </c>
      <c r="B51" s="26"/>
      <c r="C51" s="19">
        <f>IF(OR($C$4=4,$C$4=5),B51*5,B51*2.5)</f>
        <v>0</v>
      </c>
    </row>
    <row r="52" spans="1:3" ht="30" x14ac:dyDescent="0.25">
      <c r="A52" s="18" t="s">
        <v>74</v>
      </c>
      <c r="B52" s="26"/>
      <c r="C52" s="19">
        <f>IF(OR($C$4=4,$C$4=5),B52*6,B52*3)</f>
        <v>0</v>
      </c>
    </row>
    <row r="53" spans="1:3" x14ac:dyDescent="0.25">
      <c r="A53" s="18" t="s">
        <v>24</v>
      </c>
      <c r="B53" s="26"/>
      <c r="C53" s="19">
        <f>IF(OR($C$4=4,$C$4=5),B53*6,B53*3)</f>
        <v>0</v>
      </c>
    </row>
    <row r="54" spans="1:3" ht="30" x14ac:dyDescent="0.25">
      <c r="A54" s="21" t="s">
        <v>35</v>
      </c>
      <c r="B54" s="27"/>
      <c r="C54" s="19"/>
    </row>
    <row r="55" spans="1:3" x14ac:dyDescent="0.25">
      <c r="A55" s="5" t="s">
        <v>32</v>
      </c>
      <c r="B55" s="5"/>
      <c r="C55" s="6"/>
    </row>
    <row r="56" spans="1:3" x14ac:dyDescent="0.25">
      <c r="A56" s="15" t="s">
        <v>33</v>
      </c>
      <c r="B56" s="15"/>
      <c r="C56" s="16"/>
    </row>
    <row r="57" spans="1:3" x14ac:dyDescent="0.25">
      <c r="A57" s="17" t="s">
        <v>9</v>
      </c>
      <c r="B57" s="26"/>
      <c r="C57" s="16">
        <f>1*B57</f>
        <v>0</v>
      </c>
    </row>
    <row r="58" spans="1:3" x14ac:dyDescent="0.25">
      <c r="A58" s="17" t="s">
        <v>34</v>
      </c>
      <c r="B58" s="27"/>
      <c r="C58" s="16"/>
    </row>
    <row r="59" spans="1:3" ht="30" x14ac:dyDescent="0.25">
      <c r="A59" s="18" t="s">
        <v>7</v>
      </c>
      <c r="B59" s="27"/>
      <c r="C59" s="16"/>
    </row>
    <row r="60" spans="1:3" ht="15" customHeight="1" x14ac:dyDescent="0.25">
      <c r="A60" s="20" t="s">
        <v>39</v>
      </c>
      <c r="B60" s="20"/>
      <c r="C60" s="16"/>
    </row>
    <row r="61" spans="1:3" x14ac:dyDescent="0.25">
      <c r="A61" s="17" t="s">
        <v>9</v>
      </c>
      <c r="B61" s="26"/>
      <c r="C61" s="16">
        <f>3*B61</f>
        <v>0</v>
      </c>
    </row>
    <row r="62" spans="1:3" x14ac:dyDescent="0.25">
      <c r="A62" s="17" t="s">
        <v>34</v>
      </c>
      <c r="B62" s="27"/>
      <c r="C62" s="16"/>
    </row>
    <row r="63" spans="1:3" ht="30" x14ac:dyDescent="0.25">
      <c r="A63" s="18" t="s">
        <v>38</v>
      </c>
      <c r="B63" s="27"/>
      <c r="C63" s="16"/>
    </row>
    <row r="64" spans="1:3" x14ac:dyDescent="0.25">
      <c r="A64" s="15" t="s">
        <v>36</v>
      </c>
      <c r="B64" s="15"/>
      <c r="C64" s="16"/>
    </row>
    <row r="65" spans="1:3" x14ac:dyDescent="0.25">
      <c r="A65" s="17" t="s">
        <v>9</v>
      </c>
      <c r="B65" s="26"/>
      <c r="C65" s="16">
        <f>4*B65</f>
        <v>0</v>
      </c>
    </row>
    <row r="66" spans="1:3" x14ac:dyDescent="0.25">
      <c r="A66" s="17" t="s">
        <v>34</v>
      </c>
      <c r="B66" s="27"/>
      <c r="C66" s="16"/>
    </row>
    <row r="67" spans="1:3" ht="30" x14ac:dyDescent="0.25">
      <c r="A67" s="18" t="s">
        <v>37</v>
      </c>
      <c r="B67" s="28"/>
      <c r="C67" s="16"/>
    </row>
    <row r="68" spans="1:3" x14ac:dyDescent="0.25">
      <c r="A68" s="5" t="s">
        <v>40</v>
      </c>
      <c r="B68" s="5"/>
      <c r="C68" s="6"/>
    </row>
    <row r="69" spans="1:3" x14ac:dyDescent="0.25">
      <c r="A69" s="15" t="s">
        <v>43</v>
      </c>
      <c r="B69" s="15"/>
      <c r="C69" s="16"/>
    </row>
    <row r="70" spans="1:3" x14ac:dyDescent="0.25">
      <c r="A70" s="17" t="s">
        <v>9</v>
      </c>
      <c r="B70" s="26">
        <v>0</v>
      </c>
      <c r="C70" s="16">
        <f>B70*1</f>
        <v>0</v>
      </c>
    </row>
    <row r="71" spans="1:3" x14ac:dyDescent="0.25">
      <c r="A71" s="17" t="s">
        <v>41</v>
      </c>
      <c r="B71" s="27"/>
      <c r="C71" s="16"/>
    </row>
    <row r="72" spans="1:3" x14ac:dyDescent="0.25">
      <c r="A72" s="15" t="s">
        <v>44</v>
      </c>
      <c r="B72" s="15"/>
      <c r="C72" s="16"/>
    </row>
    <row r="73" spans="1:3" x14ac:dyDescent="0.25">
      <c r="A73" s="17" t="s">
        <v>9</v>
      </c>
      <c r="B73" s="26"/>
      <c r="C73" s="16">
        <f>B73*2</f>
        <v>0</v>
      </c>
    </row>
    <row r="74" spans="1:3" x14ac:dyDescent="0.25">
      <c r="A74" s="17" t="s">
        <v>42</v>
      </c>
      <c r="B74" s="27"/>
      <c r="C74" s="16"/>
    </row>
    <row r="75" spans="1:3" x14ac:dyDescent="0.25">
      <c r="A75" s="15" t="s">
        <v>46</v>
      </c>
      <c r="B75" s="15"/>
      <c r="C75" s="16"/>
    </row>
    <row r="76" spans="1:3" x14ac:dyDescent="0.25">
      <c r="A76" s="17" t="s">
        <v>9</v>
      </c>
      <c r="B76" s="26"/>
      <c r="C76" s="16">
        <f>B76*2</f>
        <v>0</v>
      </c>
    </row>
    <row r="77" spans="1:3" x14ac:dyDescent="0.25">
      <c r="A77" s="17" t="s">
        <v>42</v>
      </c>
      <c r="B77" s="27"/>
      <c r="C77" s="16"/>
    </row>
    <row r="78" spans="1:3" x14ac:dyDescent="0.25">
      <c r="A78" s="17" t="s">
        <v>45</v>
      </c>
      <c r="B78" s="27"/>
      <c r="C78" s="16"/>
    </row>
    <row r="79" spans="1:3" x14ac:dyDescent="0.25">
      <c r="A79" s="15" t="s">
        <v>47</v>
      </c>
      <c r="B79" s="15"/>
      <c r="C79" s="16"/>
    </row>
    <row r="80" spans="1:3" x14ac:dyDescent="0.25">
      <c r="A80" s="17" t="s">
        <v>9</v>
      </c>
      <c r="B80" s="26"/>
      <c r="C80" s="16">
        <f>B80*1</f>
        <v>0</v>
      </c>
    </row>
    <row r="81" spans="1:3" x14ac:dyDescent="0.25">
      <c r="A81" s="17" t="s">
        <v>42</v>
      </c>
      <c r="B81" s="27"/>
      <c r="C81" s="16"/>
    </row>
    <row r="82" spans="1:3" x14ac:dyDescent="0.25">
      <c r="A82" s="17" t="s">
        <v>45</v>
      </c>
      <c r="B82" s="27"/>
      <c r="C82" s="16"/>
    </row>
    <row r="83" spans="1:3" x14ac:dyDescent="0.25">
      <c r="A83" s="15" t="s">
        <v>48</v>
      </c>
      <c r="B83" s="15"/>
      <c r="C83" s="16"/>
    </row>
    <row r="84" spans="1:3" x14ac:dyDescent="0.25">
      <c r="A84" s="17" t="s">
        <v>9</v>
      </c>
      <c r="B84" s="26"/>
      <c r="C84" s="16">
        <f>B84*3</f>
        <v>0</v>
      </c>
    </row>
    <row r="85" spans="1:3" x14ac:dyDescent="0.25">
      <c r="A85" s="17" t="s">
        <v>42</v>
      </c>
      <c r="B85" s="27"/>
      <c r="C85" s="16"/>
    </row>
    <row r="86" spans="1:3" x14ac:dyDescent="0.25">
      <c r="A86" s="17" t="s">
        <v>45</v>
      </c>
      <c r="B86" s="27"/>
      <c r="C86" s="16"/>
    </row>
    <row r="87" spans="1:3" x14ac:dyDescent="0.25">
      <c r="A87" s="15" t="s">
        <v>49</v>
      </c>
      <c r="B87" s="15"/>
      <c r="C87" s="16"/>
    </row>
    <row r="88" spans="1:3" x14ac:dyDescent="0.25">
      <c r="A88" s="17" t="s">
        <v>9</v>
      </c>
      <c r="B88" s="26"/>
      <c r="C88" s="16">
        <f>B88*3</f>
        <v>0</v>
      </c>
    </row>
    <row r="89" spans="1:3" x14ac:dyDescent="0.25">
      <c r="A89" s="17" t="s">
        <v>42</v>
      </c>
      <c r="B89" s="27"/>
      <c r="C89" s="16"/>
    </row>
    <row r="90" spans="1:3" x14ac:dyDescent="0.25">
      <c r="A90" s="17" t="s">
        <v>45</v>
      </c>
      <c r="B90" s="27"/>
      <c r="C90" s="16"/>
    </row>
    <row r="91" spans="1:3" x14ac:dyDescent="0.25">
      <c r="A91" s="15" t="s">
        <v>50</v>
      </c>
      <c r="B91" s="15"/>
      <c r="C91" s="16"/>
    </row>
    <row r="92" spans="1:3" x14ac:dyDescent="0.25">
      <c r="A92" s="17" t="s">
        <v>9</v>
      </c>
      <c r="B92" s="26"/>
      <c r="C92" s="16">
        <f>B92*6</f>
        <v>0</v>
      </c>
    </row>
    <row r="93" spans="1:3" x14ac:dyDescent="0.25">
      <c r="A93" s="17" t="s">
        <v>51</v>
      </c>
      <c r="B93" s="27"/>
      <c r="C93" s="16"/>
    </row>
    <row r="94" spans="1:3" x14ac:dyDescent="0.25">
      <c r="A94" s="15" t="s">
        <v>52</v>
      </c>
      <c r="B94" s="15"/>
      <c r="C94" s="16"/>
    </row>
    <row r="95" spans="1:3" x14ac:dyDescent="0.25">
      <c r="A95" s="17" t="s">
        <v>9</v>
      </c>
      <c r="B95" s="26"/>
      <c r="C95" s="16">
        <f>B95*8</f>
        <v>0</v>
      </c>
    </row>
    <row r="96" spans="1:3" x14ac:dyDescent="0.25">
      <c r="A96" s="17" t="s">
        <v>51</v>
      </c>
      <c r="B96" s="27"/>
      <c r="C96" s="16"/>
    </row>
    <row r="97" spans="1:3" x14ac:dyDescent="0.25">
      <c r="A97" s="15" t="s">
        <v>53</v>
      </c>
      <c r="B97" s="15"/>
      <c r="C97" s="16"/>
    </row>
    <row r="98" spans="1:3" x14ac:dyDescent="0.25">
      <c r="A98" s="17" t="s">
        <v>9</v>
      </c>
      <c r="B98" s="26"/>
      <c r="C98" s="16">
        <f>B98*10</f>
        <v>0</v>
      </c>
    </row>
    <row r="99" spans="1:3" x14ac:dyDescent="0.25">
      <c r="A99" s="17" t="s">
        <v>51</v>
      </c>
      <c r="B99" s="27"/>
      <c r="C99" s="16"/>
    </row>
    <row r="100" spans="1:3" x14ac:dyDescent="0.25">
      <c r="A100" s="5" t="s">
        <v>54</v>
      </c>
      <c r="B100" s="5"/>
      <c r="C100" s="6"/>
    </row>
    <row r="101" spans="1:3" x14ac:dyDescent="0.25">
      <c r="A101" s="15" t="s">
        <v>55</v>
      </c>
      <c r="B101" s="15"/>
      <c r="C101" s="16"/>
    </row>
    <row r="102" spans="1:3" x14ac:dyDescent="0.25">
      <c r="A102" s="17" t="s">
        <v>9</v>
      </c>
      <c r="B102" s="26"/>
      <c r="C102" s="16">
        <f>1*B102</f>
        <v>0</v>
      </c>
    </row>
    <row r="103" spans="1:3" x14ac:dyDescent="0.25">
      <c r="A103" s="17" t="s">
        <v>6</v>
      </c>
      <c r="B103" s="27"/>
      <c r="C103" s="16"/>
    </row>
    <row r="104" spans="1:3" ht="30" x14ac:dyDescent="0.25">
      <c r="A104" s="18" t="s">
        <v>7</v>
      </c>
      <c r="B104" s="27"/>
      <c r="C104" s="16"/>
    </row>
    <row r="105" spans="1:3" x14ac:dyDescent="0.25">
      <c r="A105" s="15" t="s">
        <v>56</v>
      </c>
      <c r="B105" s="15"/>
      <c r="C105" s="16"/>
    </row>
    <row r="106" spans="1:3" x14ac:dyDescent="0.25">
      <c r="A106" s="17" t="s">
        <v>9</v>
      </c>
      <c r="B106" s="26"/>
      <c r="C106" s="16">
        <f>2*B106</f>
        <v>0</v>
      </c>
    </row>
    <row r="107" spans="1:3" x14ac:dyDescent="0.25">
      <c r="A107" s="17" t="s">
        <v>6</v>
      </c>
      <c r="B107" s="27"/>
      <c r="C107" s="16"/>
    </row>
    <row r="108" spans="1:3" ht="30" x14ac:dyDescent="0.25">
      <c r="A108" s="18" t="s">
        <v>7</v>
      </c>
      <c r="B108" s="27"/>
      <c r="C108" s="16"/>
    </row>
    <row r="109" spans="1:3" x14ac:dyDescent="0.25">
      <c r="A109" s="15" t="s">
        <v>57</v>
      </c>
      <c r="B109" s="15"/>
      <c r="C109" s="16"/>
    </row>
    <row r="110" spans="1:3" x14ac:dyDescent="0.25">
      <c r="A110" s="17" t="s">
        <v>9</v>
      </c>
      <c r="B110" s="26"/>
      <c r="C110" s="16">
        <f>3*B110</f>
        <v>0</v>
      </c>
    </row>
    <row r="111" spans="1:3" x14ac:dyDescent="0.25">
      <c r="A111" s="17" t="s">
        <v>6</v>
      </c>
      <c r="B111" s="27"/>
      <c r="C111" s="16"/>
    </row>
    <row r="112" spans="1:3" ht="30" x14ac:dyDescent="0.25">
      <c r="A112" s="18" t="s">
        <v>7</v>
      </c>
      <c r="B112" s="27"/>
      <c r="C112" s="16"/>
    </row>
    <row r="113" spans="1:3" x14ac:dyDescent="0.25">
      <c r="A113" s="15" t="s">
        <v>58</v>
      </c>
      <c r="B113" s="15"/>
      <c r="C113" s="16"/>
    </row>
    <row r="114" spans="1:3" x14ac:dyDescent="0.25">
      <c r="A114" s="17" t="s">
        <v>9</v>
      </c>
      <c r="B114" s="26"/>
      <c r="C114" s="16">
        <f>2*B114</f>
        <v>0</v>
      </c>
    </row>
    <row r="115" spans="1:3" x14ac:dyDescent="0.25">
      <c r="A115" s="17" t="s">
        <v>59</v>
      </c>
      <c r="B115" s="27"/>
      <c r="C115" s="16"/>
    </row>
    <row r="116" spans="1:3" ht="30" x14ac:dyDescent="0.25">
      <c r="A116" s="18" t="s">
        <v>60</v>
      </c>
      <c r="B116" s="27"/>
      <c r="C116" s="16"/>
    </row>
    <row r="117" spans="1:3" x14ac:dyDescent="0.25">
      <c r="A117" s="15" t="s">
        <v>62</v>
      </c>
      <c r="B117" s="15"/>
      <c r="C117" s="16"/>
    </row>
    <row r="118" spans="1:3" x14ac:dyDescent="0.25">
      <c r="A118" s="17" t="s">
        <v>9</v>
      </c>
      <c r="B118" s="26"/>
      <c r="C118" s="16">
        <f>8*B118</f>
        <v>0</v>
      </c>
    </row>
    <row r="119" spans="1:3" x14ac:dyDescent="0.25">
      <c r="A119" s="17" t="s">
        <v>61</v>
      </c>
      <c r="B119" s="27"/>
      <c r="C119" s="16"/>
    </row>
    <row r="120" spans="1:3" ht="30" x14ac:dyDescent="0.25">
      <c r="A120" s="18" t="s">
        <v>60</v>
      </c>
      <c r="B120" s="27"/>
      <c r="C120" s="16"/>
    </row>
    <row r="121" spans="1:3" x14ac:dyDescent="0.25">
      <c r="A121" s="15" t="s">
        <v>63</v>
      </c>
      <c r="B121" s="15"/>
      <c r="C121" s="16"/>
    </row>
    <row r="122" spans="1:3" x14ac:dyDescent="0.25">
      <c r="A122" s="17" t="s">
        <v>9</v>
      </c>
      <c r="B122" s="26"/>
      <c r="C122" s="16">
        <f>8*B122</f>
        <v>0</v>
      </c>
    </row>
    <row r="123" spans="1:3" x14ac:dyDescent="0.25">
      <c r="A123" s="17" t="s">
        <v>61</v>
      </c>
      <c r="B123" s="27"/>
      <c r="C123" s="16"/>
    </row>
    <row r="124" spans="1:3" ht="30" x14ac:dyDescent="0.25">
      <c r="A124" s="18" t="s">
        <v>60</v>
      </c>
      <c r="B124" s="27"/>
      <c r="C124" s="16"/>
    </row>
    <row r="125" spans="1:3" x14ac:dyDescent="0.25">
      <c r="B125" s="22" t="s">
        <v>79</v>
      </c>
      <c r="C125" s="23">
        <f>SUM(C11,C15,C19,C23,C28:C31,C33:C38,C40:C45,C47:C53,C57,C61,C65,C70,C73,C76,C80,C84,C88,C92,C95,C98,C102,C106,C110,C114,C118,C122)</f>
        <v>0</v>
      </c>
    </row>
  </sheetData>
  <sheetProtection algorithmName="SHA-512" hashValue="p6LD7CnGH4OEK0BQDnnq9VYsdonBt0Jo8qWxGGXvN+ms7R9VVzf3xmCUoL9rWhavfvwkjdL1RWRY6BTRyE4XVw==" saltValue="aymH178/6CZ6RThOdKbwnw==" spinCount="100000" sheet="1" objects="1" scenarios="1"/>
  <mergeCells count="30">
    <mergeCell ref="A1:B1"/>
    <mergeCell ref="A22:B22"/>
    <mergeCell ref="A26:B26"/>
    <mergeCell ref="A9:B9"/>
    <mergeCell ref="A10:B10"/>
    <mergeCell ref="A5:B5"/>
    <mergeCell ref="A8:B8"/>
    <mergeCell ref="A14:B14"/>
    <mergeCell ref="A18:B18"/>
    <mergeCell ref="A55:B55"/>
    <mergeCell ref="A56:B56"/>
    <mergeCell ref="A60:B60"/>
    <mergeCell ref="A64:B64"/>
    <mergeCell ref="A68:B68"/>
    <mergeCell ref="A69:B69"/>
    <mergeCell ref="A72:B72"/>
    <mergeCell ref="A75:B75"/>
    <mergeCell ref="A79:B79"/>
    <mergeCell ref="A83:B83"/>
    <mergeCell ref="A87:B87"/>
    <mergeCell ref="A91:B91"/>
    <mergeCell ref="A94:B94"/>
    <mergeCell ref="A97:B97"/>
    <mergeCell ref="A100:B100"/>
    <mergeCell ref="A121:B121"/>
    <mergeCell ref="A101:B101"/>
    <mergeCell ref="A105:B105"/>
    <mergeCell ref="A109:B109"/>
    <mergeCell ref="A113:B113"/>
    <mergeCell ref="A117:B117"/>
  </mergeCells>
  <pageMargins left="0.7" right="0.7" top="0.75" bottom="0.75" header="0.3" footer="0.3"/>
  <pageSetup paperSize="9" orientation="portrait" r:id="rId1"/>
  <ignoredErrors>
    <ignoredError sqref="C51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Drop Down 7">
              <controlPr locked="0" defaultSize="0" autoLine="0" autoPict="0">
                <anchor moveWithCells="1">
                  <from>
                    <xdr:col>1</xdr:col>
                    <xdr:colOff>9525</xdr:colOff>
                    <xdr:row>3</xdr:row>
                    <xdr:rowOff>9525</xdr:rowOff>
                  </from>
                  <to>
                    <xdr:col>1</xdr:col>
                    <xdr:colOff>3476625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AEF4-507E-4875-99E9-8BFA1DC67EEE}">
  <dimension ref="A1:A5"/>
  <sheetViews>
    <sheetView workbookViewId="0">
      <selection activeCell="G15" sqref="G15"/>
    </sheetView>
  </sheetViews>
  <sheetFormatPr defaultRowHeight="15" x14ac:dyDescent="0.25"/>
  <cols>
    <col min="1" max="1" width="22.5703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77</v>
      </c>
    </row>
    <row r="4" spans="1:1" x14ac:dyDescent="0.25">
      <c r="A4" t="s">
        <v>2</v>
      </c>
    </row>
    <row r="5" spans="1:1" x14ac:dyDescent="0.25">
      <c r="A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Lesiu</dc:creator>
  <cp:lastModifiedBy>Lesiu</cp:lastModifiedBy>
  <dcterms:created xsi:type="dcterms:W3CDTF">2021-02-27T16:16:24Z</dcterms:created>
  <dcterms:modified xsi:type="dcterms:W3CDTF">2021-02-28T17:04:49Z</dcterms:modified>
</cp:coreProperties>
</file>